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9170" windowHeight="6690" tabRatio="500" activeTab="0"/>
  </bookViews>
  <sheets>
    <sheet name="Summary" sheetId="4" r:id="rId1"/>
    <sheet name="Income" sheetId="1" r:id="rId2"/>
    <sheet name="Expenses" sheetId="2" r:id="rId3"/>
  </sheets>
  <definedNames/>
  <calcPr calcId="152511"/>
  <extLst/>
</workbook>
</file>

<file path=xl/sharedStrings.xml><?xml version="1.0" encoding="utf-8"?>
<sst xmlns="http://schemas.openxmlformats.org/spreadsheetml/2006/main" count="85" uniqueCount="75">
  <si>
    <t>Registration Fee</t>
  </si>
  <si>
    <t>Regular member earlybird</t>
  </si>
  <si>
    <t>Regular member late/onsite</t>
  </si>
  <si>
    <t>per person</t>
  </si>
  <si>
    <t>Expected Attendence</t>
  </si>
  <si>
    <t>Student member earlybird</t>
  </si>
  <si>
    <t>Student member late/onsite</t>
  </si>
  <si>
    <t>Sponsors</t>
  </si>
  <si>
    <t>Non-member earlybird</t>
  </si>
  <si>
    <t>Non-member late/onsite</t>
  </si>
  <si>
    <t>Exhibition Booths</t>
  </si>
  <si>
    <t>in USD</t>
  </si>
  <si>
    <t>TOTAL</t>
  </si>
  <si>
    <t>TOTAL EXPENSES</t>
  </si>
  <si>
    <t>Fee Concert</t>
  </si>
  <si>
    <t>Fee Excursion</t>
  </si>
  <si>
    <t>Fee Banquet</t>
  </si>
  <si>
    <t>Social Events</t>
  </si>
  <si>
    <t>Concert</t>
  </si>
  <si>
    <t>Excursion</t>
  </si>
  <si>
    <t>Banquet</t>
  </si>
  <si>
    <t>attendence</t>
  </si>
  <si>
    <t>(fraction</t>
  </si>
  <si>
    <t>of participants)</t>
  </si>
  <si>
    <t>Contribution to CI</t>
  </si>
  <si>
    <t>USD</t>
  </si>
  <si>
    <t>do not edit</t>
  </si>
  <si>
    <t>Banking &amp; credit card fees</t>
  </si>
  <si>
    <t>Safety margin</t>
  </si>
  <si>
    <t>EXPENSES TOTAL</t>
  </si>
  <si>
    <t>Safety margin should not execeed 10 % in initial budget, to be reduced by at least 1,5 % per year (= max of 4 % one month prior to meeting)</t>
  </si>
  <si>
    <t>PCO</t>
  </si>
  <si>
    <t>Per participant</t>
  </si>
  <si>
    <t>PCO extra hours</t>
  </si>
  <si>
    <t>Phone, fax, office supplies</t>
  </si>
  <si>
    <t>Signage</t>
  </si>
  <si>
    <t>Coffee breaks</t>
  </si>
  <si>
    <t>fixed</t>
  </si>
  <si>
    <t>amount</t>
  </si>
  <si>
    <t>Notes:</t>
  </si>
  <si>
    <t>Welcome party</t>
  </si>
  <si>
    <t>Farewell party</t>
  </si>
  <si>
    <t>WiFi meeting rooms</t>
  </si>
  <si>
    <t>Promotional material (incl. mailing)</t>
  </si>
  <si>
    <t>Internet domain registration</t>
  </si>
  <si>
    <t>Computer rent</t>
  </si>
  <si>
    <t>AV equipment &amp; technician</t>
  </si>
  <si>
    <t>Session attendees</t>
  </si>
  <si>
    <t>Help force</t>
  </si>
  <si>
    <t>Internal staff / students</t>
  </si>
  <si>
    <t>Rent</t>
  </si>
  <si>
    <t>Conference facilities</t>
  </si>
  <si>
    <t>Decoration</t>
  </si>
  <si>
    <t>Poster boards</t>
  </si>
  <si>
    <t>Delegate bags, name tags</t>
  </si>
  <si>
    <t>Medical service / fire marshal</t>
  </si>
  <si>
    <t>Photographer, video?</t>
  </si>
  <si>
    <t>TOTAL INCOME</t>
  </si>
  <si>
    <t>Grand Total</t>
  </si>
  <si>
    <t>Note</t>
  </si>
  <si>
    <t>(1) Cost of social events: Including rent of facility, catering, and transportation if needed</t>
  </si>
  <si>
    <t>Misc</t>
  </si>
  <si>
    <t>(2) Add new cost items under "Misc" only if needed</t>
  </si>
  <si>
    <t xml:space="preserve"> -4 years: 10 %, - 3 years: 8.5 %, -2 years: 7.0, -1 year: 5 %, -1 month: 4 %</t>
  </si>
  <si>
    <t>Accompanying persons</t>
  </si>
  <si>
    <t>Fee Concert reduced</t>
  </si>
  <si>
    <t>Fee Banquet reduced</t>
  </si>
  <si>
    <t>Fee Excursion reduced</t>
  </si>
  <si>
    <t>Cc/Banking fees</t>
  </si>
  <si>
    <t>fraction</t>
  </si>
  <si>
    <t>Program printing</t>
  </si>
  <si>
    <t>Young mixer</t>
  </si>
  <si>
    <t>Fee Young mixer</t>
  </si>
  <si>
    <t>put your numbers in</t>
  </si>
  <si>
    <t>update to appropriate average from previous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</si>
</sst>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theme="0" tint="-0.149990007281303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9" fontId="0" fillId="0" borderId="0" xfId="0" applyNumberFormat="1"/>
    <xf numFmtId="0" fontId="0" fillId="0" borderId="0" xfId="0" applyFont="1"/>
    <xf numFmtId="1" fontId="0" fillId="0" borderId="0" xfId="0" applyNumberFormat="1"/>
    <xf numFmtId="9" fontId="2" fillId="0" borderId="0" xfId="0" applyNumberFormat="1" applyFont="1"/>
    <xf numFmtId="0" fontId="2" fillId="2" borderId="0" xfId="0" applyFont="1" applyFill="1"/>
    <xf numFmtId="9" fontId="2" fillId="2" borderId="0" xfId="0" applyNumberFormat="1" applyFont="1" applyFill="1"/>
    <xf numFmtId="0" fontId="2" fillId="0" borderId="0" xfId="0" applyFont="1" applyFill="1"/>
    <xf numFmtId="9" fontId="0" fillId="2" borderId="0" xfId="0" applyNumberFormat="1" applyFill="1"/>
    <xf numFmtId="10" fontId="2" fillId="0" borderId="0" xfId="0" applyNumberFormat="1" applyFont="1"/>
    <xf numFmtId="38" fontId="0" fillId="0" borderId="0" xfId="0" applyNumberFormat="1"/>
    <xf numFmtId="38" fontId="2" fillId="0" borderId="0" xfId="0" applyNumberFormat="1" applyFont="1"/>
    <xf numFmtId="9" fontId="5" fillId="0" borderId="0" xfId="0" applyNumberFormat="1" applyFont="1"/>
    <xf numFmtId="0" fontId="0" fillId="0" borderId="0" xfId="0" applyFill="1"/>
    <xf numFmtId="0" fontId="0" fillId="3" borderId="0" xfId="0" applyFill="1"/>
    <xf numFmtId="10" fontId="0" fillId="0" borderId="0" xfId="0" applyNumberFormat="1"/>
    <xf numFmtId="164" fontId="2" fillId="2" borderId="0" xfId="0" applyNumberFormat="1" applyFont="1" applyFill="1"/>
    <xf numFmtId="0" fontId="0" fillId="0" borderId="0" xfId="0" applyFont="1" applyFill="1"/>
    <xf numFmtId="9" fontId="0" fillId="4" borderId="0" xfId="0" applyNumberFormat="1" applyFill="1"/>
    <xf numFmtId="0" fontId="0" fillId="4" borderId="0" xfId="0" applyFill="1"/>
    <xf numFmtId="0" fontId="0" fillId="0" borderId="0" xfId="0" applyFill="1" applyAlignment="1">
      <alignment/>
    </xf>
    <xf numFmtId="0" fontId="0" fillId="0" borderId="0" xfId="0" applyAlignment="1">
      <alignment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1">
      <selection activeCell="E3" sqref="E3"/>
    </sheetView>
  </sheetViews>
  <sheetFormatPr defaultColWidth="11.00390625" defaultRowHeight="15.75"/>
  <cols>
    <col min="1" max="1" width="19.125" style="0" bestFit="1" customWidth="1"/>
    <col min="5" max="10" width="11.375" style="0" bestFit="1" customWidth="1"/>
    <col min="11" max="11" width="4.25390625" style="0" customWidth="1"/>
    <col min="12" max="12" width="3.00390625" style="0" customWidth="1"/>
  </cols>
  <sheetData>
    <row r="1" spans="1:10" s="1" customFormat="1" ht="15.75">
      <c r="A1" s="6" t="s">
        <v>4</v>
      </c>
      <c r="B1" s="6" t="s">
        <v>25</v>
      </c>
      <c r="C1" s="7" t="s">
        <v>21</v>
      </c>
      <c r="D1" s="7"/>
      <c r="E1" s="6">
        <f>Income!$E$3</f>
        <v>1000</v>
      </c>
      <c r="F1" s="6">
        <f>Income!$F$3</f>
        <v>1100</v>
      </c>
      <c r="G1" s="6">
        <f>Income!$G$3</f>
        <v>1200</v>
      </c>
      <c r="H1" s="6">
        <f>Income!$H$3</f>
        <v>1300</v>
      </c>
      <c r="I1" s="6">
        <f>Income!$I$3</f>
        <v>1400</v>
      </c>
      <c r="J1" s="6">
        <f>Income!$J$3</f>
        <v>1500</v>
      </c>
    </row>
    <row r="2" spans="5:13" ht="15.75">
      <c r="E2" s="11"/>
      <c r="F2" s="11"/>
      <c r="G2" s="11"/>
      <c r="H2" s="11"/>
      <c r="I2" s="11"/>
      <c r="J2" s="11"/>
      <c r="L2" s="6"/>
      <c r="M2" s="3" t="s">
        <v>26</v>
      </c>
    </row>
    <row r="3" spans="1:10" ht="15.75">
      <c r="A3" t="s">
        <v>57</v>
      </c>
      <c r="E3" s="11">
        <f>Income!$E$27</f>
        <v>637100</v>
      </c>
      <c r="F3" s="11">
        <f>Income!$F$27</f>
        <v>700610</v>
      </c>
      <c r="G3" s="11">
        <f>Income!$G$27</f>
        <v>764120</v>
      </c>
      <c r="H3" s="11">
        <f>Income!$H$27</f>
        <v>827630</v>
      </c>
      <c r="I3" s="11">
        <f>Income!$I$27</f>
        <v>891140</v>
      </c>
      <c r="J3" s="11">
        <f>Income!$J$27</f>
        <v>954650</v>
      </c>
    </row>
    <row r="4" spans="1:10" ht="15.75">
      <c r="A4" t="s">
        <v>13</v>
      </c>
      <c r="E4" s="11">
        <f>Expenses!$E$38</f>
        <v>98000</v>
      </c>
      <c r="F4" s="11">
        <f>Expenses!$F$38</f>
        <v>98872</v>
      </c>
      <c r="G4" s="11">
        <f>Expenses!$G$38</f>
        <v>99744</v>
      </c>
      <c r="H4" s="11">
        <f>Expenses!$H$38</f>
        <v>100616</v>
      </c>
      <c r="I4" s="11">
        <f>Expenses!$I$38</f>
        <v>101488</v>
      </c>
      <c r="J4" s="11">
        <f>Expenses!$I$38</f>
        <v>101488</v>
      </c>
    </row>
    <row r="5" spans="1:10" ht="15.75">
      <c r="A5" t="s">
        <v>28</v>
      </c>
      <c r="B5" s="10">
        <v>0.1</v>
      </c>
      <c r="E5" s="11">
        <f aca="true" t="shared" si="0" ref="E5:J5">$B5*E4</f>
        <v>9800</v>
      </c>
      <c r="F5" s="11">
        <f t="shared" si="0"/>
        <v>9887.2</v>
      </c>
      <c r="G5" s="11">
        <f t="shared" si="0"/>
        <v>9974.400000000001</v>
      </c>
      <c r="H5" s="11">
        <f t="shared" si="0"/>
        <v>10061.6</v>
      </c>
      <c r="I5" s="11">
        <f t="shared" si="0"/>
        <v>10148.800000000001</v>
      </c>
      <c r="J5" s="11">
        <f t="shared" si="0"/>
        <v>10148.800000000001</v>
      </c>
    </row>
    <row r="7" spans="1:10" ht="15.75">
      <c r="A7" s="1" t="s">
        <v>58</v>
      </c>
      <c r="E7" s="12">
        <f aca="true" t="shared" si="1" ref="E7:J7">E3-E4-E5</f>
        <v>529300</v>
      </c>
      <c r="F7" s="12">
        <f t="shared" si="1"/>
        <v>591850.8</v>
      </c>
      <c r="G7" s="12">
        <f t="shared" si="1"/>
        <v>654401.6</v>
      </c>
      <c r="H7" s="12">
        <f t="shared" si="1"/>
        <v>716952.4</v>
      </c>
      <c r="I7" s="12">
        <f t="shared" si="1"/>
        <v>779503.2</v>
      </c>
      <c r="J7" s="12">
        <f t="shared" si="1"/>
        <v>843013.2</v>
      </c>
    </row>
    <row r="9" ht="15.75">
      <c r="A9" s="1" t="s">
        <v>59</v>
      </c>
    </row>
    <row r="10" ht="15.75">
      <c r="A10" t="s">
        <v>30</v>
      </c>
    </row>
    <row r="11" ht="15.75">
      <c r="A11" t="s">
        <v>63</v>
      </c>
    </row>
  </sheetData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 topLeftCell="A11">
      <selection activeCell="B14" sqref="B14"/>
    </sheetView>
  </sheetViews>
  <sheetFormatPr defaultColWidth="11.00390625" defaultRowHeight="15.75"/>
  <cols>
    <col min="1" max="1" width="34.625" style="0" customWidth="1"/>
    <col min="3" max="3" width="8.875" style="0" customWidth="1"/>
    <col min="4" max="4" width="8.00390625" style="2" customWidth="1"/>
    <col min="5" max="10" width="7.125" style="0" bestFit="1" customWidth="1"/>
    <col min="11" max="11" width="3.50390625" style="0" customWidth="1"/>
    <col min="12" max="12" width="4.625" style="0" customWidth="1"/>
  </cols>
  <sheetData>
    <row r="1" spans="2:4" ht="15.75">
      <c r="B1" s="1"/>
      <c r="C1" s="1" t="s">
        <v>37</v>
      </c>
      <c r="D1" s="5" t="s">
        <v>22</v>
      </c>
    </row>
    <row r="2" spans="2:4" ht="15.75">
      <c r="B2" s="1" t="s">
        <v>3</v>
      </c>
      <c r="C2" s="1" t="s">
        <v>38</v>
      </c>
      <c r="D2" s="5" t="s">
        <v>23</v>
      </c>
    </row>
    <row r="3" spans="2:10" s="1" customFormat="1" ht="15.75">
      <c r="B3" s="6" t="s">
        <v>11</v>
      </c>
      <c r="C3" s="6" t="s">
        <v>11</v>
      </c>
      <c r="D3" s="5"/>
      <c r="E3" s="6">
        <v>1000</v>
      </c>
      <c r="F3" s="6">
        <v>1100</v>
      </c>
      <c r="G3" s="6">
        <v>1200</v>
      </c>
      <c r="H3" s="6">
        <v>1300</v>
      </c>
      <c r="I3" s="6">
        <v>1400</v>
      </c>
      <c r="J3" s="6">
        <v>1500</v>
      </c>
    </row>
    <row r="4" spans="1:13" ht="15.75">
      <c r="A4" s="1" t="s">
        <v>0</v>
      </c>
      <c r="L4" s="6"/>
      <c r="M4" s="3" t="s">
        <v>26</v>
      </c>
    </row>
    <row r="5" spans="1:13" ht="15.75">
      <c r="A5" t="s">
        <v>1</v>
      </c>
      <c r="B5" s="15">
        <v>650</v>
      </c>
      <c r="D5" s="19">
        <v>0.35</v>
      </c>
      <c r="E5">
        <f aca="true" t="shared" si="0" ref="E5:E21">E$3*$B5*$D5</f>
        <v>227500</v>
      </c>
      <c r="F5">
        <f>F3*$B5*$D5</f>
        <v>250249.99999999997</v>
      </c>
      <c r="G5">
        <f>G3*$B5*$D5</f>
        <v>273000</v>
      </c>
      <c r="H5">
        <f>H3*$B5*$D5</f>
        <v>295750</v>
      </c>
      <c r="I5">
        <f>I3*$B5*$D5</f>
        <v>318500</v>
      </c>
      <c r="J5">
        <f>J3*$B5*$D5</f>
        <v>341250</v>
      </c>
      <c r="L5" s="15"/>
      <c r="M5" s="3" t="s">
        <v>73</v>
      </c>
    </row>
    <row r="6" spans="1:13" ht="15.75">
      <c r="A6" t="s">
        <v>2</v>
      </c>
      <c r="B6" s="15">
        <v>750</v>
      </c>
      <c r="D6" s="19">
        <v>0.1</v>
      </c>
      <c r="E6">
        <f t="shared" si="0"/>
        <v>75000</v>
      </c>
      <c r="F6">
        <f aca="true" t="shared" si="1" ref="F6:J21">F$3*$B6*$D6</f>
        <v>82500</v>
      </c>
      <c r="G6">
        <f t="shared" si="1"/>
        <v>90000</v>
      </c>
      <c r="H6">
        <f t="shared" si="1"/>
        <v>97500</v>
      </c>
      <c r="I6">
        <f t="shared" si="1"/>
        <v>105000</v>
      </c>
      <c r="J6">
        <f t="shared" si="1"/>
        <v>112500</v>
      </c>
      <c r="L6" s="20"/>
      <c r="M6" t="s">
        <v>74</v>
      </c>
    </row>
    <row r="7" spans="1:10" ht="15.75">
      <c r="A7" s="3" t="s">
        <v>5</v>
      </c>
      <c r="B7" s="15">
        <v>350</v>
      </c>
      <c r="D7" s="19">
        <v>0.35</v>
      </c>
      <c r="E7">
        <f t="shared" si="0"/>
        <v>122499.99999999999</v>
      </c>
      <c r="F7">
        <f t="shared" si="1"/>
        <v>134750</v>
      </c>
      <c r="G7">
        <f t="shared" si="1"/>
        <v>147000</v>
      </c>
      <c r="H7">
        <f t="shared" si="1"/>
        <v>159250</v>
      </c>
      <c r="I7">
        <f t="shared" si="1"/>
        <v>171500</v>
      </c>
      <c r="J7">
        <f t="shared" si="1"/>
        <v>183750</v>
      </c>
    </row>
    <row r="8" spans="1:10" ht="15.75">
      <c r="A8" s="3" t="s">
        <v>6</v>
      </c>
      <c r="B8" s="15">
        <v>450</v>
      </c>
      <c r="D8" s="19">
        <v>0.1</v>
      </c>
      <c r="E8">
        <f t="shared" si="0"/>
        <v>45000</v>
      </c>
      <c r="F8">
        <f t="shared" si="1"/>
        <v>49500</v>
      </c>
      <c r="G8">
        <f t="shared" si="1"/>
        <v>54000</v>
      </c>
      <c r="H8">
        <f t="shared" si="1"/>
        <v>58500</v>
      </c>
      <c r="I8">
        <f t="shared" si="1"/>
        <v>63000</v>
      </c>
      <c r="J8">
        <f t="shared" si="1"/>
        <v>67500</v>
      </c>
    </row>
    <row r="9" spans="1:10" ht="15.75">
      <c r="A9" s="3" t="s">
        <v>8</v>
      </c>
      <c r="B9" s="15">
        <v>750</v>
      </c>
      <c r="D9" s="19">
        <v>0.05</v>
      </c>
      <c r="E9">
        <f t="shared" si="0"/>
        <v>37500</v>
      </c>
      <c r="F9">
        <f t="shared" si="1"/>
        <v>41250</v>
      </c>
      <c r="G9">
        <f t="shared" si="1"/>
        <v>45000</v>
      </c>
      <c r="H9">
        <f t="shared" si="1"/>
        <v>48750</v>
      </c>
      <c r="I9">
        <f t="shared" si="1"/>
        <v>52500</v>
      </c>
      <c r="J9">
        <f t="shared" si="1"/>
        <v>56250</v>
      </c>
    </row>
    <row r="10" spans="1:10" ht="15.75">
      <c r="A10" s="3" t="s">
        <v>9</v>
      </c>
      <c r="B10" s="15">
        <v>850</v>
      </c>
      <c r="D10" s="19">
        <v>0.05</v>
      </c>
      <c r="E10">
        <f t="shared" si="0"/>
        <v>42500</v>
      </c>
      <c r="F10">
        <f t="shared" si="1"/>
        <v>46750</v>
      </c>
      <c r="G10">
        <f t="shared" si="1"/>
        <v>51000</v>
      </c>
      <c r="H10">
        <f t="shared" si="1"/>
        <v>55250</v>
      </c>
      <c r="I10">
        <f t="shared" si="1"/>
        <v>59500</v>
      </c>
      <c r="J10">
        <f t="shared" si="1"/>
        <v>63750</v>
      </c>
    </row>
    <row r="11" spans="1:4" ht="15.75">
      <c r="A11" s="3"/>
      <c r="B11" s="14"/>
      <c r="D11"/>
    </row>
    <row r="12" spans="1:10" ht="15.75">
      <c r="A12" s="3" t="s">
        <v>64</v>
      </c>
      <c r="B12" s="15">
        <v>100</v>
      </c>
      <c r="D12" s="19">
        <v>0.07</v>
      </c>
      <c r="E12">
        <f t="shared" si="0"/>
        <v>7000.000000000001</v>
      </c>
      <c r="F12">
        <f t="shared" si="1"/>
        <v>7700.000000000001</v>
      </c>
      <c r="G12">
        <f t="shared" si="1"/>
        <v>8400</v>
      </c>
      <c r="H12">
        <f t="shared" si="1"/>
        <v>9100</v>
      </c>
      <c r="I12">
        <f t="shared" si="1"/>
        <v>9800.000000000002</v>
      </c>
      <c r="J12">
        <f t="shared" si="1"/>
        <v>10500.000000000002</v>
      </c>
    </row>
    <row r="13" spans="1:4" ht="15.75">
      <c r="A13" s="3"/>
      <c r="B13" s="2"/>
      <c r="C13" s="2"/>
      <c r="D13" s="13">
        <f>SUM(D5:D10)</f>
        <v>1</v>
      </c>
    </row>
    <row r="14" spans="1:19" s="1" customFormat="1" ht="15.75">
      <c r="A14" s="1" t="s">
        <v>17</v>
      </c>
      <c r="B14" s="5"/>
      <c r="C14"/>
      <c r="N14"/>
      <c r="O14"/>
      <c r="P14"/>
      <c r="Q14"/>
      <c r="R14"/>
      <c r="S14"/>
    </row>
    <row r="15" spans="1:10" ht="15.75">
      <c r="A15" s="3" t="s">
        <v>72</v>
      </c>
      <c r="B15" s="15">
        <v>10</v>
      </c>
      <c r="D15" s="9">
        <f>D7+D8</f>
        <v>0.44999999999999996</v>
      </c>
      <c r="E15">
        <f t="shared" si="0"/>
        <v>4500</v>
      </c>
      <c r="F15">
        <f t="shared" si="1"/>
        <v>4949.999999999999</v>
      </c>
      <c r="G15">
        <f t="shared" si="1"/>
        <v>5399.999999999999</v>
      </c>
      <c r="H15">
        <f t="shared" si="1"/>
        <v>5849.999999999999</v>
      </c>
      <c r="I15">
        <f t="shared" si="1"/>
        <v>6299.999999999999</v>
      </c>
      <c r="J15">
        <f t="shared" si="1"/>
        <v>6749.999999999999</v>
      </c>
    </row>
    <row r="16" spans="1:10" ht="15.75">
      <c r="A16" s="3" t="s">
        <v>14</v>
      </c>
      <c r="B16" s="15">
        <v>20</v>
      </c>
      <c r="D16" s="9">
        <v>0.2</v>
      </c>
      <c r="E16">
        <f t="shared" si="0"/>
        <v>4000</v>
      </c>
      <c r="F16">
        <f t="shared" si="1"/>
        <v>4400</v>
      </c>
      <c r="G16">
        <f t="shared" si="1"/>
        <v>4800</v>
      </c>
      <c r="H16">
        <f t="shared" si="1"/>
        <v>5200</v>
      </c>
      <c r="I16">
        <f t="shared" si="1"/>
        <v>5600</v>
      </c>
      <c r="J16">
        <f t="shared" si="1"/>
        <v>6000</v>
      </c>
    </row>
    <row r="17" spans="1:10" ht="15.75">
      <c r="A17" s="3" t="s">
        <v>65</v>
      </c>
      <c r="B17" s="15">
        <v>10</v>
      </c>
      <c r="D17" s="9">
        <v>0.1</v>
      </c>
      <c r="E17">
        <f t="shared" si="0"/>
        <v>1000</v>
      </c>
      <c r="F17">
        <f t="shared" si="1"/>
        <v>1100</v>
      </c>
      <c r="G17">
        <f t="shared" si="1"/>
        <v>1200</v>
      </c>
      <c r="H17">
        <f t="shared" si="1"/>
        <v>1300</v>
      </c>
      <c r="I17">
        <f t="shared" si="1"/>
        <v>1400</v>
      </c>
      <c r="J17">
        <f t="shared" si="1"/>
        <v>1500</v>
      </c>
    </row>
    <row r="18" spans="1:10" ht="15.75">
      <c r="A18" s="3" t="s">
        <v>15</v>
      </c>
      <c r="B18" s="15">
        <v>60</v>
      </c>
      <c r="D18" s="9">
        <v>0.35</v>
      </c>
      <c r="E18">
        <f t="shared" si="0"/>
        <v>21000</v>
      </c>
      <c r="F18">
        <f t="shared" si="1"/>
        <v>23100</v>
      </c>
      <c r="G18">
        <f t="shared" si="1"/>
        <v>25200</v>
      </c>
      <c r="H18">
        <f t="shared" si="1"/>
        <v>27300</v>
      </c>
      <c r="I18">
        <f t="shared" si="1"/>
        <v>29399.999999999996</v>
      </c>
      <c r="J18">
        <f t="shared" si="1"/>
        <v>31499.999999999996</v>
      </c>
    </row>
    <row r="19" spans="1:19" ht="15.75">
      <c r="A19" s="3" t="s">
        <v>67</v>
      </c>
      <c r="B19" s="15">
        <v>40</v>
      </c>
      <c r="D19" s="9">
        <v>0.19</v>
      </c>
      <c r="E19">
        <f t="shared" si="0"/>
        <v>7600</v>
      </c>
      <c r="F19">
        <f t="shared" si="1"/>
        <v>8360</v>
      </c>
      <c r="G19">
        <f t="shared" si="1"/>
        <v>9120</v>
      </c>
      <c r="H19">
        <f t="shared" si="1"/>
        <v>9880</v>
      </c>
      <c r="I19">
        <f t="shared" si="1"/>
        <v>10640</v>
      </c>
      <c r="J19">
        <f t="shared" si="1"/>
        <v>11400</v>
      </c>
      <c r="N19" s="1"/>
      <c r="O19" s="1"/>
      <c r="P19" s="1"/>
      <c r="Q19" s="1"/>
      <c r="R19" s="1"/>
      <c r="S19" s="1"/>
    </row>
    <row r="20" spans="1:10" ht="15.75">
      <c r="A20" s="3" t="s">
        <v>16</v>
      </c>
      <c r="B20" s="15">
        <v>100</v>
      </c>
      <c r="D20" s="9">
        <v>0.32</v>
      </c>
      <c r="E20">
        <f t="shared" si="0"/>
        <v>32000</v>
      </c>
      <c r="F20">
        <f t="shared" si="1"/>
        <v>35200</v>
      </c>
      <c r="G20">
        <f t="shared" si="1"/>
        <v>38400</v>
      </c>
      <c r="H20">
        <f t="shared" si="1"/>
        <v>41600</v>
      </c>
      <c r="I20">
        <f t="shared" si="1"/>
        <v>44800</v>
      </c>
      <c r="J20">
        <f t="shared" si="1"/>
        <v>48000</v>
      </c>
    </row>
    <row r="21" spans="1:10" ht="15.75">
      <c r="A21" s="3" t="s">
        <v>66</v>
      </c>
      <c r="B21" s="15">
        <v>50</v>
      </c>
      <c r="D21" s="9">
        <v>0.16</v>
      </c>
      <c r="E21">
        <f t="shared" si="0"/>
        <v>8000</v>
      </c>
      <c r="F21">
        <f t="shared" si="1"/>
        <v>8800</v>
      </c>
      <c r="G21">
        <f t="shared" si="1"/>
        <v>9600</v>
      </c>
      <c r="H21">
        <f t="shared" si="1"/>
        <v>10400</v>
      </c>
      <c r="I21">
        <f t="shared" si="1"/>
        <v>11200</v>
      </c>
      <c r="J21">
        <f t="shared" si="1"/>
        <v>12000</v>
      </c>
    </row>
    <row r="22" ht="15.75">
      <c r="D22" s="5"/>
    </row>
    <row r="23" spans="1:10" ht="15.75">
      <c r="A23" s="1" t="s">
        <v>7</v>
      </c>
      <c r="C23" s="15">
        <v>1000</v>
      </c>
      <c r="D23" s="4"/>
      <c r="E23">
        <f aca="true" t="shared" si="2" ref="E23:J23">$C23</f>
        <v>1000</v>
      </c>
      <c r="F23">
        <f t="shared" si="2"/>
        <v>1000</v>
      </c>
      <c r="G23">
        <f t="shared" si="2"/>
        <v>1000</v>
      </c>
      <c r="H23">
        <f t="shared" si="2"/>
        <v>1000</v>
      </c>
      <c r="I23">
        <f t="shared" si="2"/>
        <v>1000</v>
      </c>
      <c r="J23">
        <f t="shared" si="2"/>
        <v>1000</v>
      </c>
    </row>
    <row r="24" ht="15.75">
      <c r="D24" s="4"/>
    </row>
    <row r="25" spans="1:10" ht="15.75">
      <c r="A25" s="1" t="s">
        <v>10</v>
      </c>
      <c r="C25" s="15">
        <v>1000</v>
      </c>
      <c r="D25" s="4"/>
      <c r="E25">
        <f aca="true" t="shared" si="3" ref="E25:J25">$C25</f>
        <v>1000</v>
      </c>
      <c r="F25">
        <f t="shared" si="3"/>
        <v>1000</v>
      </c>
      <c r="G25">
        <f t="shared" si="3"/>
        <v>1000</v>
      </c>
      <c r="H25">
        <f t="shared" si="3"/>
        <v>1000</v>
      </c>
      <c r="I25">
        <f t="shared" si="3"/>
        <v>1000</v>
      </c>
      <c r="J25">
        <f t="shared" si="3"/>
        <v>1000</v>
      </c>
    </row>
    <row r="27" spans="1:19" s="1" customFormat="1" ht="15.75">
      <c r="A27" s="1" t="s">
        <v>12</v>
      </c>
      <c r="B27" s="5"/>
      <c r="D27" s="5"/>
      <c r="E27" s="1">
        <f aca="true" t="shared" si="4" ref="E27:J27">SUM(E4:E26)</f>
        <v>637100</v>
      </c>
      <c r="F27" s="1">
        <f t="shared" si="4"/>
        <v>700610</v>
      </c>
      <c r="G27" s="1">
        <f t="shared" si="4"/>
        <v>764120</v>
      </c>
      <c r="H27" s="1">
        <f t="shared" si="4"/>
        <v>827630</v>
      </c>
      <c r="I27" s="1">
        <f t="shared" si="4"/>
        <v>891140</v>
      </c>
      <c r="J27" s="1">
        <f t="shared" si="4"/>
        <v>954650</v>
      </c>
      <c r="N27"/>
      <c r="O27"/>
      <c r="P27"/>
      <c r="Q27"/>
      <c r="R27"/>
      <c r="S27"/>
    </row>
    <row r="30" ht="15.75">
      <c r="A30" s="1"/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 topLeftCell="A1">
      <selection activeCell="M5" sqref="M5"/>
    </sheetView>
  </sheetViews>
  <sheetFormatPr defaultColWidth="11.00390625" defaultRowHeight="15.75"/>
  <cols>
    <col min="1" max="1" width="32.00390625" style="0" customWidth="1"/>
    <col min="2" max="2" width="9.50390625" style="0" bestFit="1" customWidth="1"/>
    <col min="3" max="3" width="7.625" style="0" bestFit="1" customWidth="1"/>
    <col min="4" max="4" width="8.625" style="0" customWidth="1"/>
    <col min="5" max="5" width="8.125" style="0" bestFit="1" customWidth="1"/>
    <col min="6" max="10" width="6.875" style="0" bestFit="1" customWidth="1"/>
    <col min="11" max="11" width="3.125" style="0" customWidth="1"/>
    <col min="12" max="12" width="4.125" style="0" customWidth="1"/>
  </cols>
  <sheetData>
    <row r="1" spans="2:4" ht="15.75">
      <c r="B1" s="1" t="s">
        <v>3</v>
      </c>
      <c r="C1" s="1" t="s">
        <v>37</v>
      </c>
      <c r="D1" s="5" t="s">
        <v>69</v>
      </c>
    </row>
    <row r="2" spans="2:4" ht="15.75">
      <c r="B2" s="1"/>
      <c r="C2" s="1" t="s">
        <v>38</v>
      </c>
      <c r="D2" s="5"/>
    </row>
    <row r="3" spans="1:13" s="1" customFormat="1" ht="15.75">
      <c r="A3"/>
      <c r="B3" s="6" t="s">
        <v>25</v>
      </c>
      <c r="C3" s="6" t="s">
        <v>25</v>
      </c>
      <c r="D3" s="6"/>
      <c r="E3" s="6">
        <f>Income!$E$3</f>
        <v>1000</v>
      </c>
      <c r="F3" s="6">
        <f>Income!$F$3</f>
        <v>1100</v>
      </c>
      <c r="G3" s="6">
        <f>Income!$G$3</f>
        <v>1200</v>
      </c>
      <c r="H3" s="6">
        <f>Income!$H$3</f>
        <v>1300</v>
      </c>
      <c r="I3" s="6">
        <f>Income!$I$3</f>
        <v>1400</v>
      </c>
      <c r="J3" s="6">
        <f>Income!$J$3</f>
        <v>1500</v>
      </c>
      <c r="L3" s="6"/>
      <c r="M3" s="3" t="s">
        <v>26</v>
      </c>
    </row>
    <row r="4" spans="1:13" s="1" customFormat="1" ht="15.75">
      <c r="A4"/>
      <c r="B4" s="21"/>
      <c r="C4" s="22"/>
      <c r="D4" s="22"/>
      <c r="E4" s="22"/>
      <c r="F4" s="22"/>
      <c r="G4" s="22"/>
      <c r="H4" s="22"/>
      <c r="I4" s="22"/>
      <c r="J4" s="22"/>
      <c r="L4" s="20"/>
      <c r="M4" t="s">
        <v>74</v>
      </c>
    </row>
    <row r="5" spans="1:10" s="1" customFormat="1" ht="15.75">
      <c r="A5" s="1" t="s">
        <v>51</v>
      </c>
      <c r="B5" s="21"/>
      <c r="C5" s="22"/>
      <c r="D5" s="22"/>
      <c r="E5" s="22"/>
      <c r="F5" s="22"/>
      <c r="G5" s="22"/>
      <c r="H5" s="22"/>
      <c r="I5" s="22"/>
      <c r="J5" s="22"/>
    </row>
    <row r="6" spans="1:10" s="1" customFormat="1" ht="15.75">
      <c r="A6" s="3" t="s">
        <v>50</v>
      </c>
      <c r="B6" s="8"/>
      <c r="C6" s="8"/>
      <c r="D6" s="8"/>
      <c r="E6" s="8"/>
      <c r="F6" s="8"/>
      <c r="G6" s="8"/>
      <c r="H6" s="8"/>
      <c r="I6" s="8"/>
      <c r="J6" s="8"/>
    </row>
    <row r="7" spans="1:10" s="1" customFormat="1" ht="15.75">
      <c r="A7" s="3" t="s">
        <v>46</v>
      </c>
      <c r="B7" s="8"/>
      <c r="C7" s="8"/>
      <c r="D7" s="8"/>
      <c r="E7" s="8"/>
      <c r="F7" s="8"/>
      <c r="G7" s="8"/>
      <c r="H7" s="8"/>
      <c r="I7" s="8"/>
      <c r="J7" s="8"/>
    </row>
    <row r="8" spans="1:10" s="1" customFormat="1" ht="15.75">
      <c r="A8" s="3" t="s">
        <v>53</v>
      </c>
      <c r="B8" s="8"/>
      <c r="C8" s="8"/>
      <c r="D8" s="8"/>
      <c r="E8" s="8"/>
      <c r="F8" s="8"/>
      <c r="G8" s="8"/>
      <c r="H8" s="8"/>
      <c r="I8" s="8"/>
      <c r="J8" s="8"/>
    </row>
    <row r="9" spans="1:10" s="1" customFormat="1" ht="15.75">
      <c r="A9" s="3" t="s">
        <v>36</v>
      </c>
      <c r="B9">
        <v>9</v>
      </c>
      <c r="C9">
        <v>15</v>
      </c>
      <c r="D9"/>
      <c r="E9">
        <f aca="true" t="shared" si="0" ref="E9:J9">$B9*E$3*$C9</f>
        <v>135000</v>
      </c>
      <c r="F9">
        <f t="shared" si="0"/>
        <v>148500</v>
      </c>
      <c r="G9">
        <f t="shared" si="0"/>
        <v>162000</v>
      </c>
      <c r="H9">
        <f t="shared" si="0"/>
        <v>175500</v>
      </c>
      <c r="I9">
        <f t="shared" si="0"/>
        <v>189000</v>
      </c>
      <c r="J9">
        <f t="shared" si="0"/>
        <v>202500</v>
      </c>
    </row>
    <row r="10" spans="1:10" s="1" customFormat="1" ht="15.75">
      <c r="A10" s="3" t="s">
        <v>52</v>
      </c>
      <c r="B10" s="8"/>
      <c r="C10" s="18">
        <v>2000</v>
      </c>
      <c r="D10" s="8"/>
      <c r="E10">
        <f aca="true" t="shared" si="1" ref="E10:J10">$C10</f>
        <v>2000</v>
      </c>
      <c r="F10">
        <f t="shared" si="1"/>
        <v>2000</v>
      </c>
      <c r="G10">
        <f t="shared" si="1"/>
        <v>2000</v>
      </c>
      <c r="H10">
        <f t="shared" si="1"/>
        <v>2000</v>
      </c>
      <c r="I10">
        <f t="shared" si="1"/>
        <v>2000</v>
      </c>
      <c r="J10">
        <f t="shared" si="1"/>
        <v>2000</v>
      </c>
    </row>
    <row r="11" spans="1:10" s="1" customFormat="1" ht="15.75">
      <c r="A11" s="1" t="s">
        <v>45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s="1" customFormat="1" ht="15.75">
      <c r="A12" s="1" t="s">
        <v>42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s="1" customFormat="1" ht="15.75">
      <c r="A13" s="1" t="s">
        <v>43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s="1" customFormat="1" ht="15.75">
      <c r="A14" s="1" t="s">
        <v>44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s="1" customFormat="1" ht="15.75">
      <c r="A15" s="1" t="s">
        <v>54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5.75">
      <c r="A16" s="1" t="s">
        <v>31</v>
      </c>
      <c r="B16" s="21"/>
      <c r="C16" s="22"/>
      <c r="D16" s="22"/>
      <c r="E16" s="22"/>
      <c r="F16" s="22"/>
      <c r="G16" s="22"/>
      <c r="H16" s="22"/>
      <c r="I16" s="22"/>
      <c r="J16" s="22"/>
    </row>
    <row r="17" spans="1:10" ht="15.75">
      <c r="A17" t="s">
        <v>32</v>
      </c>
      <c r="B17" s="3">
        <v>30</v>
      </c>
      <c r="C17" s="1"/>
      <c r="D17" s="1"/>
      <c r="E17">
        <f aca="true" t="shared" si="2" ref="E17:J17">$B17*E$3</f>
        <v>30000</v>
      </c>
      <c r="F17">
        <f t="shared" si="2"/>
        <v>33000</v>
      </c>
      <c r="G17">
        <f t="shared" si="2"/>
        <v>36000</v>
      </c>
      <c r="H17">
        <f t="shared" si="2"/>
        <v>39000</v>
      </c>
      <c r="I17">
        <f t="shared" si="2"/>
        <v>42000</v>
      </c>
      <c r="J17">
        <f t="shared" si="2"/>
        <v>45000</v>
      </c>
    </row>
    <row r="18" spans="1:10" ht="15.75">
      <c r="A18" t="s">
        <v>33</v>
      </c>
      <c r="B18" s="3"/>
      <c r="C18" s="3">
        <v>20000</v>
      </c>
      <c r="E18">
        <f aca="true" t="shared" si="3" ref="E18:J18">$C18</f>
        <v>20000</v>
      </c>
      <c r="F18">
        <f t="shared" si="3"/>
        <v>20000</v>
      </c>
      <c r="G18">
        <f t="shared" si="3"/>
        <v>20000</v>
      </c>
      <c r="H18">
        <f t="shared" si="3"/>
        <v>20000</v>
      </c>
      <c r="I18">
        <f t="shared" si="3"/>
        <v>20000</v>
      </c>
      <c r="J18">
        <f t="shared" si="3"/>
        <v>20000</v>
      </c>
    </row>
    <row r="19" spans="1:10" s="1" customFormat="1" ht="15.75">
      <c r="A19" s="1" t="s">
        <v>48</v>
      </c>
      <c r="B19" s="21"/>
      <c r="C19" s="22"/>
      <c r="D19" s="22"/>
      <c r="E19" s="22"/>
      <c r="F19" s="22"/>
      <c r="G19" s="22"/>
      <c r="H19" s="22"/>
      <c r="I19" s="22"/>
      <c r="J19" s="22"/>
    </row>
    <row r="20" spans="1:13" s="1" customFormat="1" ht="15.75">
      <c r="A20" s="3" t="s">
        <v>49</v>
      </c>
      <c r="B20" s="3"/>
      <c r="C20" s="3">
        <v>5000</v>
      </c>
      <c r="D20"/>
      <c r="E20">
        <f aca="true" t="shared" si="4" ref="E20:J20">$C20</f>
        <v>5000</v>
      </c>
      <c r="F20">
        <f t="shared" si="4"/>
        <v>5000</v>
      </c>
      <c r="G20">
        <f t="shared" si="4"/>
        <v>5000</v>
      </c>
      <c r="H20">
        <f t="shared" si="4"/>
        <v>5000</v>
      </c>
      <c r="I20">
        <f t="shared" si="4"/>
        <v>5000</v>
      </c>
      <c r="J20">
        <f t="shared" si="4"/>
        <v>5000</v>
      </c>
      <c r="L20" s="3"/>
      <c r="M20" s="3"/>
    </row>
    <row r="21" spans="1:13" s="1" customFormat="1" ht="15.75">
      <c r="A21" s="3" t="s">
        <v>47</v>
      </c>
      <c r="B21" s="3"/>
      <c r="C21" s="3"/>
      <c r="D21"/>
      <c r="E21"/>
      <c r="F21"/>
      <c r="G21"/>
      <c r="H21"/>
      <c r="I21"/>
      <c r="J21"/>
      <c r="L21" s="3"/>
      <c r="M21" s="3"/>
    </row>
    <row r="22" spans="1:13" s="1" customFormat="1" ht="15.75">
      <c r="A22" s="1" t="s">
        <v>34</v>
      </c>
      <c r="B22" s="3">
        <v>2</v>
      </c>
      <c r="C22" s="3"/>
      <c r="D22" s="5"/>
      <c r="E22">
        <f aca="true" t="shared" si="5" ref="E22:J22">$B22*E$3</f>
        <v>2000</v>
      </c>
      <c r="F22">
        <f t="shared" si="5"/>
        <v>2200</v>
      </c>
      <c r="G22">
        <f t="shared" si="5"/>
        <v>2400</v>
      </c>
      <c r="H22">
        <f t="shared" si="5"/>
        <v>2600</v>
      </c>
      <c r="I22">
        <f t="shared" si="5"/>
        <v>2800</v>
      </c>
      <c r="J22">
        <f t="shared" si="5"/>
        <v>3000</v>
      </c>
      <c r="M22" s="3"/>
    </row>
    <row r="23" spans="1:13" s="1" customFormat="1" ht="15.75">
      <c r="A23" s="1" t="s">
        <v>35</v>
      </c>
      <c r="B23" s="3"/>
      <c r="C23" s="5"/>
      <c r="D23" s="5"/>
      <c r="E23"/>
      <c r="F23"/>
      <c r="G23"/>
      <c r="H23"/>
      <c r="I23"/>
      <c r="J23"/>
      <c r="L23"/>
      <c r="M23" s="3"/>
    </row>
    <row r="24" spans="1:13" s="1" customFormat="1" ht="15.75">
      <c r="A24" s="1" t="s">
        <v>17</v>
      </c>
      <c r="B24" s="21"/>
      <c r="C24" s="22"/>
      <c r="D24" s="22"/>
      <c r="E24" s="22"/>
      <c r="F24" s="22"/>
      <c r="G24" s="22"/>
      <c r="H24" s="22"/>
      <c r="I24" s="22"/>
      <c r="J24" s="22"/>
      <c r="L24"/>
      <c r="M24" s="3"/>
    </row>
    <row r="25" spans="1:12" s="1" customFormat="1" ht="15.75">
      <c r="A25" s="3" t="s">
        <v>40</v>
      </c>
      <c r="B25"/>
      <c r="C25"/>
      <c r="D25" s="19">
        <v>0.8</v>
      </c>
      <c r="L25"/>
    </row>
    <row r="26" spans="1:10" ht="15.75">
      <c r="A26" s="3" t="s">
        <v>18</v>
      </c>
      <c r="D26" s="16"/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.75">
      <c r="A27" s="3" t="s">
        <v>71</v>
      </c>
      <c r="D27" s="16"/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.75">
      <c r="A28" s="3" t="s">
        <v>19</v>
      </c>
      <c r="D28" s="16"/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.75">
      <c r="A29" s="3" t="s">
        <v>20</v>
      </c>
      <c r="D29" s="16"/>
      <c r="E29">
        <v>0</v>
      </c>
      <c r="F29">
        <v>0</v>
      </c>
      <c r="G29">
        <v>0</v>
      </c>
      <c r="H29">
        <v>0</v>
      </c>
      <c r="I29">
        <f>I$26*$B29*$C29</f>
        <v>0</v>
      </c>
      <c r="J29">
        <f>J$26*$B29*$C29</f>
        <v>0</v>
      </c>
    </row>
    <row r="30" spans="1:4" ht="15.75">
      <c r="A30" s="3" t="s">
        <v>41</v>
      </c>
      <c r="B30" s="1"/>
      <c r="C30" s="1"/>
      <c r="D30" s="19">
        <v>0.8</v>
      </c>
    </row>
    <row r="31" ht="15.75">
      <c r="A31" s="1" t="s">
        <v>27</v>
      </c>
    </row>
    <row r="32" spans="1:10" ht="15.75">
      <c r="A32" s="1" t="s">
        <v>24</v>
      </c>
      <c r="C32">
        <v>70000</v>
      </c>
      <c r="E32">
        <f aca="true" t="shared" si="6" ref="E32:J32">$C32</f>
        <v>70000</v>
      </c>
      <c r="F32">
        <f t="shared" si="6"/>
        <v>70000</v>
      </c>
      <c r="G32">
        <f t="shared" si="6"/>
        <v>70000</v>
      </c>
      <c r="H32">
        <f t="shared" si="6"/>
        <v>70000</v>
      </c>
      <c r="I32">
        <f t="shared" si="6"/>
        <v>70000</v>
      </c>
      <c r="J32">
        <f t="shared" si="6"/>
        <v>70000</v>
      </c>
    </row>
    <row r="33" ht="15.75">
      <c r="A33" t="s">
        <v>55</v>
      </c>
    </row>
    <row r="34" ht="15.75">
      <c r="A34" t="s">
        <v>56</v>
      </c>
    </row>
    <row r="35" ht="15.75">
      <c r="A35" s="1" t="s">
        <v>70</v>
      </c>
    </row>
    <row r="36" spans="1:10" ht="15.75">
      <c r="A36" s="1" t="s">
        <v>61</v>
      </c>
      <c r="E36">
        <v>10000</v>
      </c>
      <c r="F36">
        <v>10000</v>
      </c>
      <c r="G36">
        <v>10000</v>
      </c>
      <c r="H36">
        <v>10000</v>
      </c>
      <c r="I36">
        <v>10000</v>
      </c>
      <c r="J36">
        <v>10000</v>
      </c>
    </row>
    <row r="37" spans="1:10" ht="15.75">
      <c r="A37" s="1" t="s">
        <v>68</v>
      </c>
      <c r="D37" s="17">
        <v>0.04</v>
      </c>
      <c r="E37">
        <f aca="true" t="shared" si="7" ref="E37:J37">SUM(E1:E36)*$D37</f>
        <v>11000</v>
      </c>
      <c r="F37">
        <f t="shared" si="7"/>
        <v>11672</v>
      </c>
      <c r="G37">
        <f t="shared" si="7"/>
        <v>12344</v>
      </c>
      <c r="H37">
        <f t="shared" si="7"/>
        <v>13016</v>
      </c>
      <c r="I37">
        <f t="shared" si="7"/>
        <v>13688</v>
      </c>
      <c r="J37">
        <f t="shared" si="7"/>
        <v>14360</v>
      </c>
    </row>
    <row r="38" spans="1:10" s="1" customFormat="1" ht="15.75">
      <c r="A38" s="1" t="s">
        <v>29</v>
      </c>
      <c r="E38" s="1">
        <f aca="true" t="shared" si="8" ref="E38:J38">SUM(E20:E37)</f>
        <v>98000</v>
      </c>
      <c r="F38" s="1">
        <f t="shared" si="8"/>
        <v>98872</v>
      </c>
      <c r="G38" s="1">
        <f t="shared" si="8"/>
        <v>99744</v>
      </c>
      <c r="H38" s="1">
        <f t="shared" si="8"/>
        <v>100616</v>
      </c>
      <c r="I38" s="1">
        <f t="shared" si="8"/>
        <v>101488</v>
      </c>
      <c r="J38" s="1">
        <f t="shared" si="8"/>
        <v>102360</v>
      </c>
    </row>
    <row r="41" ht="15.75">
      <c r="A41" s="1" t="s">
        <v>39</v>
      </c>
    </row>
    <row r="42" ht="15.75">
      <c r="A42" t="s">
        <v>60</v>
      </c>
    </row>
    <row r="43" ht="15.75">
      <c r="A43" t="s">
        <v>62</v>
      </c>
    </row>
  </sheetData>
  <mergeCells count="5">
    <mergeCell ref="B16:J16"/>
    <mergeCell ref="B5:J5"/>
    <mergeCell ref="B24:J24"/>
    <mergeCell ref="B4:J4"/>
    <mergeCell ref="B19:J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Riedel</dc:creator>
  <cp:keywords/>
  <dc:description/>
  <cp:lastModifiedBy>Barb Waronek</cp:lastModifiedBy>
  <dcterms:created xsi:type="dcterms:W3CDTF">2014-10-29T13:12:01Z</dcterms:created>
  <dcterms:modified xsi:type="dcterms:W3CDTF">2017-04-17T16:02:22Z</dcterms:modified>
  <cp:category/>
  <cp:version/>
  <cp:contentType/>
  <cp:contentStatus/>
</cp:coreProperties>
</file>